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01.09.2026\"/>
    </mc:Choice>
  </mc:AlternateContent>
  <xr:revisionPtr revIDLastSave="0" documentId="13_ncr:1_{C7CD0923-1914-41F3-8545-76C7B2DECC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49" i="1" l="1"/>
  <c r="L51" i="1" s="1"/>
  <c r="L52" i="1" l="1"/>
  <c r="L83" i="1"/>
  <c r="L85" i="1" s="1"/>
  <c r="J12" i="1"/>
  <c r="N12" i="1" s="1"/>
  <c r="L65" i="1"/>
  <c r="H59" i="1"/>
  <c r="L59" i="1" s="1"/>
  <c r="L56" i="1"/>
  <c r="L44" i="1"/>
</calcChain>
</file>

<file path=xl/sharedStrings.xml><?xml version="1.0" encoding="utf-8"?>
<sst xmlns="http://schemas.openxmlformats.org/spreadsheetml/2006/main" count="94" uniqueCount="81">
  <si>
    <t>Расчет стоимости дополнительной платной образовательной услуги по общеразвивающим программам</t>
  </si>
  <si>
    <t>Количество часов в неделю - 1 час.</t>
  </si>
  <si>
    <t>Продолжительность одного занятия -0,5 часа</t>
  </si>
  <si>
    <t>наполняемость группы - 1 чел.</t>
  </si>
  <si>
    <t>период оказания услуги - 9 месяцев (сентябрь-май)</t>
  </si>
  <si>
    <t>1.1 Расчет затрат на оплату труда</t>
  </si>
  <si>
    <t xml:space="preserve">Должность </t>
  </si>
  <si>
    <t>Средний должностной оклад</t>
  </si>
  <si>
    <t>в месяц (руб)</t>
  </si>
  <si>
    <t>Фактическая занятость</t>
  </si>
  <si>
    <t>( в часах  в неделю)</t>
  </si>
  <si>
    <t>Месячная тарифная ставка</t>
  </si>
  <si>
    <t>( в часах в неделю)</t>
  </si>
  <si>
    <t>Затраты на оплату труда</t>
  </si>
  <si>
    <t>Преподаватель</t>
  </si>
  <si>
    <t>Затраты на оплату</t>
  </si>
  <si>
    <t>труда(в расчете на</t>
  </si>
  <si>
    <t>9 месяцев)</t>
  </si>
  <si>
    <t>страховых взносов</t>
  </si>
  <si>
    <t>Начисление 30,2 %</t>
  </si>
  <si>
    <t>1. Расчет прямых затрат.</t>
  </si>
  <si>
    <t>2. Расчет накладных затрат</t>
  </si>
  <si>
    <t>Коэффициент распределения</t>
  </si>
  <si>
    <t>накладных расходов</t>
  </si>
  <si>
    <t>Накладные расходы</t>
  </si>
  <si>
    <t>3.Рентабельность</t>
  </si>
  <si>
    <t>Прямые расходы</t>
  </si>
  <si>
    <t>Итого расходов</t>
  </si>
  <si>
    <t>4. Расчет стоимости занятия с обучающимся</t>
  </si>
  <si>
    <t>№ п/п</t>
  </si>
  <si>
    <t>Наименование затрат</t>
  </si>
  <si>
    <t>Сумма в рублях</t>
  </si>
  <si>
    <t>Затраты на оплату труда основного персонала</t>
  </si>
  <si>
    <t>Накладные затраты</t>
  </si>
  <si>
    <t>Итого затраты за месяц</t>
  </si>
  <si>
    <t>Рентабельность 0,09%</t>
  </si>
  <si>
    <t>Итого на оплату труда</t>
  </si>
  <si>
    <t>с сентября 2026 г</t>
  </si>
  <si>
    <t>Расчет стомости дополнительных платных образовательных услуг по общеразвивающим программам,</t>
  </si>
  <si>
    <t>оказываемым МБУДО "ДШИ № 2 г.Ельца"  с 1 сентября 2026 г.</t>
  </si>
  <si>
    <t>Наименование услуги</t>
  </si>
  <si>
    <t>Ед.измер.</t>
  </si>
  <si>
    <t>с начислениями</t>
  </si>
  <si>
    <t>(коэффициент 0,439)</t>
  </si>
  <si>
    <t>Себестоимость</t>
  </si>
  <si>
    <t>услуги в расчете</t>
  </si>
  <si>
    <t>на 1 обучающ.</t>
  </si>
  <si>
    <t>Рентабельность</t>
  </si>
  <si>
    <t>руб</t>
  </si>
  <si>
    <t>ность%%</t>
  </si>
  <si>
    <t>1.</t>
  </si>
  <si>
    <t>Живопись</t>
  </si>
  <si>
    <t>1 чел/час</t>
  </si>
  <si>
    <t>Сложившаяся</t>
  </si>
  <si>
    <t>стоимость</t>
  </si>
  <si>
    <t>в рублях</t>
  </si>
  <si>
    <t>Расходы  на</t>
  </si>
  <si>
    <t xml:space="preserve"> оплату труда</t>
  </si>
  <si>
    <t>Утвержденная</t>
  </si>
  <si>
    <t>стоимость 1 услуги</t>
  </si>
  <si>
    <t>Главный бухгалтер</t>
  </si>
  <si>
    <t>Калинина Е.М.</t>
  </si>
  <si>
    <t>Расчет коэффициента накладных расходов на 2026 год</t>
  </si>
  <si>
    <t>Расходы по плану ФХД  за 2025 г.</t>
  </si>
  <si>
    <t>тыс.руб.</t>
  </si>
  <si>
    <t>из них</t>
  </si>
  <si>
    <t>Итого остаток</t>
  </si>
  <si>
    <t>расходы на оплату труда с начислениями, в том числе:</t>
  </si>
  <si>
    <t>расходы на оплату труда  с начислениями основного персонала</t>
  </si>
  <si>
    <t>расходы на оплату труда с начислениями АУП и прочего персонала</t>
  </si>
  <si>
    <t>прочие расходы (услуги связ, коммунальные услуги, прочие расходы)</t>
  </si>
  <si>
    <t>Накладные расходы  всего</t>
  </si>
  <si>
    <t>(оплата труда АУП и прочего персонала и прочие расходы)</t>
  </si>
  <si>
    <t xml:space="preserve">К накл. = </t>
  </si>
  <si>
    <t>накладные расходы/ расходы на оплату труда и начисления основного</t>
  </si>
  <si>
    <t>персонала</t>
  </si>
  <si>
    <t>Доплата до МРОТ</t>
  </si>
  <si>
    <t xml:space="preserve">       Приложение № 1 к приказу МБУДО"ДХШ г.Ельца" №     от 01.09.2026</t>
  </si>
  <si>
    <t>""Живопись"</t>
  </si>
  <si>
    <t xml:space="preserve">       Приложение № 2 к приказу МБУДО"ДХШ  г.Ельца" №     от 01.09.2026</t>
  </si>
  <si>
    <t xml:space="preserve">       Приложение № 3 к приказу МБУДО"ДХШ г.Ельца" №     от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</si>
</sst>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5" xfId="0" applyFont="1" applyBorder="1"/>
    <xf numFmtId="2" fontId="2" fillId="0" borderId="1" xfId="0" applyNumberFormat="1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/>
    <xf numFmtId="2" fontId="2" fillId="0" borderId="5" xfId="0" applyNumberFormat="1" applyFont="1" applyBorder="1"/>
    <xf numFmtId="0" fontId="1" fillId="0" borderId="7" xfId="0" applyFont="1" applyFill="1" applyBorder="1"/>
    <xf numFmtId="0" fontId="2" fillId="0" borderId="1" xfId="0" applyFont="1" applyFill="1" applyBorder="1"/>
    <xf numFmtId="0" fontId="2" fillId="0" borderId="9" xfId="0" applyFont="1" applyBorder="1"/>
    <xf numFmtId="0" fontId="2" fillId="0" borderId="10" xfId="0" applyFont="1" applyBorder="1"/>
    <xf numFmtId="2" fontId="2" fillId="0" borderId="10" xfId="0" applyNumberFormat="1" applyFont="1" applyBorder="1"/>
    <xf numFmtId="0" fontId="2" fillId="0" borderId="11" xfId="0" applyFont="1" applyBorder="1"/>
    <xf numFmtId="0" fontId="2" fillId="0" borderId="9" xfId="0" applyFont="1" applyFill="1" applyBorder="1"/>
    <xf numFmtId="0" fontId="3" fillId="0" borderId="10" xfId="0" applyFont="1" applyBorder="1"/>
    <xf numFmtId="2" fontId="0" fillId="0" borderId="4" xfId="0" applyNumberFormat="1" applyBorder="1"/>
    <xf numFmtId="2" fontId="2" fillId="0" borderId="0" xfId="0" applyNumberFormat="1" applyFont="1"/>
    <xf numFmtId="10" fontId="2" fillId="0" borderId="10" xfId="0" applyNumberFormat="1" applyFont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89"/>
  <sheetViews>
    <sheetView tabSelected="1" topLeftCell="A55" workbookViewId="0">
      <selection activeCell="L20" sqref="L20"/>
    </sheetView>
  </sheetViews>
  <sheetFormatPr defaultRowHeight="15" x14ac:dyDescent="0.25"/>
  <cols>
    <col min="1" max="1" width="9.85546875" customWidth="1"/>
    <col min="2" max="2" width="14.7109375" customWidth="1"/>
    <col min="4" max="4" width="3.28515625" customWidth="1"/>
    <col min="7" max="7" width="4" customWidth="1"/>
    <col min="8" max="8" width="11" customWidth="1"/>
    <col min="9" max="9" width="6.7109375" customWidth="1"/>
    <col min="11" max="11" width="4.42578125" customWidth="1"/>
    <col min="12" max="12" width="9" customWidth="1"/>
    <col min="13" max="13" width="6.28515625" customWidth="1"/>
    <col min="14" max="14" width="8.28515625" customWidth="1"/>
    <col min="15" max="15" width="5.28515625" customWidth="1"/>
    <col min="17" max="17" width="7.7109375" customWidth="1"/>
  </cols>
  <sheetData>
    <row r="3" spans="1:17" x14ac:dyDescent="0.25">
      <c r="G3" t="s">
        <v>77</v>
      </c>
    </row>
    <row r="5" spans="1:17" x14ac:dyDescent="0.25">
      <c r="C5" s="10" t="s">
        <v>38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7" x14ac:dyDescent="0.25">
      <c r="C6" s="10" t="s">
        <v>39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8" spans="1:17" ht="15.75" thickBot="1" x14ac:dyDescent="0.3"/>
    <row r="9" spans="1:17" x14ac:dyDescent="0.25">
      <c r="A9" s="1" t="s">
        <v>29</v>
      </c>
      <c r="B9" s="1" t="s">
        <v>40</v>
      </c>
      <c r="C9" s="2"/>
      <c r="D9" s="3"/>
      <c r="E9" s="2" t="s">
        <v>41</v>
      </c>
      <c r="F9" s="1" t="s">
        <v>56</v>
      </c>
      <c r="G9" s="3"/>
      <c r="H9" s="2" t="s">
        <v>24</v>
      </c>
      <c r="I9" s="2"/>
      <c r="J9" s="1" t="s">
        <v>44</v>
      </c>
      <c r="K9" s="3"/>
      <c r="L9" s="2" t="s">
        <v>47</v>
      </c>
      <c r="M9" s="2"/>
      <c r="N9" s="1" t="s">
        <v>53</v>
      </c>
      <c r="O9" s="3"/>
      <c r="P9" s="1" t="s">
        <v>58</v>
      </c>
      <c r="Q9" s="3"/>
    </row>
    <row r="10" spans="1:17" x14ac:dyDescent="0.25">
      <c r="A10" s="7"/>
      <c r="B10" s="7"/>
      <c r="C10" s="8"/>
      <c r="D10" s="9"/>
      <c r="E10" s="8"/>
      <c r="F10" s="7" t="s">
        <v>57</v>
      </c>
      <c r="G10" s="9"/>
      <c r="H10" s="8" t="s">
        <v>43</v>
      </c>
      <c r="I10" s="8"/>
      <c r="J10" s="7" t="s">
        <v>45</v>
      </c>
      <c r="K10" s="9"/>
      <c r="L10" s="8" t="s">
        <v>49</v>
      </c>
      <c r="M10" s="8" t="s">
        <v>48</v>
      </c>
      <c r="N10" s="7" t="s">
        <v>54</v>
      </c>
      <c r="O10" s="9"/>
      <c r="P10" s="7" t="s">
        <v>59</v>
      </c>
      <c r="Q10" s="9"/>
    </row>
    <row r="11" spans="1:17" ht="15.75" thickBot="1" x14ac:dyDescent="0.3">
      <c r="A11" s="4"/>
      <c r="B11" s="4"/>
      <c r="C11" s="5"/>
      <c r="D11" s="6"/>
      <c r="E11" s="5"/>
      <c r="F11" s="4" t="s">
        <v>42</v>
      </c>
      <c r="G11" s="6"/>
      <c r="H11" s="5"/>
      <c r="I11" s="5"/>
      <c r="J11" s="4" t="s">
        <v>46</v>
      </c>
      <c r="K11" s="6"/>
      <c r="L11" s="5"/>
      <c r="M11" s="5"/>
      <c r="N11" s="4" t="s">
        <v>55</v>
      </c>
      <c r="O11" s="6"/>
      <c r="P11" s="4" t="s">
        <v>55</v>
      </c>
      <c r="Q11" s="6"/>
    </row>
    <row r="12" spans="1:17" ht="15.75" thickBot="1" x14ac:dyDescent="0.3">
      <c r="A12" s="4" t="s">
        <v>50</v>
      </c>
      <c r="B12" s="4" t="s">
        <v>51</v>
      </c>
      <c r="C12" s="5"/>
      <c r="D12" s="6"/>
      <c r="E12" s="5" t="s">
        <v>52</v>
      </c>
      <c r="F12" s="4">
        <v>1959.73</v>
      </c>
      <c r="G12" s="6"/>
      <c r="H12" s="5">
        <v>587.91999999999996</v>
      </c>
      <c r="I12" s="5"/>
      <c r="J12" s="4">
        <f t="shared" ref="J12" si="0">F12+H12</f>
        <v>2547.65</v>
      </c>
      <c r="K12" s="6"/>
      <c r="L12" s="5">
        <v>0.1</v>
      </c>
      <c r="M12" s="5">
        <v>2.35</v>
      </c>
      <c r="N12" s="31">
        <f t="shared" ref="N12" si="1">J12+M12</f>
        <v>2550</v>
      </c>
      <c r="O12" s="6"/>
      <c r="P12" s="31">
        <v>2550</v>
      </c>
      <c r="Q12" s="6"/>
    </row>
    <row r="15" spans="1:17" x14ac:dyDescent="0.25">
      <c r="B15" t="s">
        <v>60</v>
      </c>
      <c r="F15" t="s">
        <v>61</v>
      </c>
    </row>
    <row r="33" spans="1:14" x14ac:dyDescent="0.25">
      <c r="F33" t="s">
        <v>79</v>
      </c>
    </row>
    <row r="34" spans="1:14" x14ac:dyDescent="0.25">
      <c r="C34" s="10" t="s">
        <v>0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4" x14ac:dyDescent="0.25">
      <c r="B35" s="10"/>
      <c r="C35" s="10" t="s">
        <v>78</v>
      </c>
      <c r="D35" s="10"/>
      <c r="E35" s="10"/>
      <c r="F35" s="10"/>
      <c r="G35" s="10"/>
      <c r="H35" s="10"/>
      <c r="I35" s="10" t="s">
        <v>37</v>
      </c>
      <c r="J35" s="10"/>
      <c r="K35" s="10"/>
      <c r="L35" s="10"/>
      <c r="M35" s="10"/>
    </row>
    <row r="36" spans="1:14" x14ac:dyDescent="0.25">
      <c r="A36" s="11" t="s">
        <v>1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x14ac:dyDescent="0.25">
      <c r="A37" s="11" t="s">
        <v>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x14ac:dyDescent="0.25">
      <c r="A38" s="11" t="s">
        <v>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x14ac:dyDescent="0.25">
      <c r="A39" s="11" t="s">
        <v>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x14ac:dyDescent="0.25">
      <c r="A40" s="11" t="s">
        <v>20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ht="15.75" thickBot="1" x14ac:dyDescent="0.3">
      <c r="A41" s="10" t="s">
        <v>5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x14ac:dyDescent="0.25">
      <c r="A42" s="12" t="s">
        <v>6</v>
      </c>
      <c r="B42" s="13"/>
      <c r="C42" s="14" t="s">
        <v>7</v>
      </c>
      <c r="D42" s="14"/>
      <c r="E42" s="14"/>
      <c r="F42" s="12" t="s">
        <v>11</v>
      </c>
      <c r="G42" s="14"/>
      <c r="H42" s="13"/>
      <c r="I42" s="14" t="s">
        <v>9</v>
      </c>
      <c r="J42" s="14"/>
      <c r="K42" s="14"/>
      <c r="L42" s="12" t="s">
        <v>13</v>
      </c>
      <c r="M42" s="14"/>
      <c r="N42" s="13"/>
    </row>
    <row r="43" spans="1:14" ht="15.75" thickBot="1" x14ac:dyDescent="0.3">
      <c r="A43" s="15"/>
      <c r="B43" s="16"/>
      <c r="C43" s="17" t="s">
        <v>8</v>
      </c>
      <c r="D43" s="17"/>
      <c r="E43" s="17"/>
      <c r="F43" s="15" t="s">
        <v>12</v>
      </c>
      <c r="G43" s="17"/>
      <c r="H43" s="16"/>
      <c r="I43" s="17" t="s">
        <v>10</v>
      </c>
      <c r="J43" s="17"/>
      <c r="K43" s="17"/>
      <c r="L43" s="15" t="s">
        <v>8</v>
      </c>
      <c r="M43" s="17"/>
      <c r="N43" s="16"/>
    </row>
    <row r="44" spans="1:14" ht="15.75" thickBot="1" x14ac:dyDescent="0.3">
      <c r="A44" s="12" t="s">
        <v>14</v>
      </c>
      <c r="B44" s="13"/>
      <c r="C44" s="14">
        <v>19193.75</v>
      </c>
      <c r="D44" s="14"/>
      <c r="E44" s="14"/>
      <c r="F44" s="12">
        <v>18</v>
      </c>
      <c r="G44" s="14"/>
      <c r="H44" s="13"/>
      <c r="I44" s="14">
        <v>1</v>
      </c>
      <c r="J44" s="14"/>
      <c r="K44" s="14"/>
      <c r="L44" s="18">
        <f>C44/F44</f>
        <v>1066.3194444444443</v>
      </c>
      <c r="M44" s="14"/>
      <c r="N44" s="13"/>
    </row>
    <row r="45" spans="1:14" x14ac:dyDescent="0.25">
      <c r="A45" s="12" t="s">
        <v>15</v>
      </c>
      <c r="B45" s="13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3"/>
    </row>
    <row r="46" spans="1:14" x14ac:dyDescent="0.25">
      <c r="A46" s="19" t="s">
        <v>16</v>
      </c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>
        <v>1066.32</v>
      </c>
      <c r="M46" s="21"/>
      <c r="N46" s="20"/>
    </row>
    <row r="47" spans="1:14" ht="15.75" thickBot="1" x14ac:dyDescent="0.3">
      <c r="A47" s="15" t="s">
        <v>17</v>
      </c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6"/>
    </row>
    <row r="48" spans="1:14" x14ac:dyDescent="0.25">
      <c r="A48" s="19" t="s">
        <v>76</v>
      </c>
      <c r="B48" s="20"/>
      <c r="C48" s="21"/>
      <c r="D48" s="21"/>
      <c r="E48" s="21">
        <v>7899.25</v>
      </c>
      <c r="F48" s="21">
        <v>18</v>
      </c>
      <c r="G48" s="21"/>
      <c r="H48" s="21"/>
      <c r="I48" s="21">
        <v>1</v>
      </c>
      <c r="J48" s="21"/>
      <c r="K48" s="21"/>
      <c r="L48" s="21">
        <v>438.85</v>
      </c>
      <c r="M48" s="21"/>
      <c r="N48" s="20"/>
    </row>
    <row r="49" spans="1:14" ht="15.75" thickBot="1" x14ac:dyDescent="0.3">
      <c r="A49" s="19" t="s">
        <v>36</v>
      </c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>
        <f>SUM(L46:L48)</f>
        <v>1505.17</v>
      </c>
      <c r="M49" s="21"/>
      <c r="N49" s="20"/>
    </row>
    <row r="50" spans="1:14" x14ac:dyDescent="0.25">
      <c r="A50" s="12" t="s">
        <v>19</v>
      </c>
      <c r="B50" s="13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3"/>
    </row>
    <row r="51" spans="1:14" ht="15.75" thickBot="1" x14ac:dyDescent="0.3">
      <c r="A51" s="15" t="s">
        <v>18</v>
      </c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22">
        <f>L49*0.302</f>
        <v>454.56134000000003</v>
      </c>
      <c r="M51" s="17"/>
      <c r="N51" s="16"/>
    </row>
    <row r="52" spans="1:14" ht="15.75" thickBot="1" x14ac:dyDescent="0.3">
      <c r="A52" s="15" t="s">
        <v>36</v>
      </c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22">
        <f>L49+L51</f>
        <v>1959.73134</v>
      </c>
      <c r="M52" s="17"/>
      <c r="N52" s="16"/>
    </row>
    <row r="53" spans="1:14" ht="15.75" thickBot="1" x14ac:dyDescent="0.3">
      <c r="A53" s="23" t="s">
        <v>21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x14ac:dyDescent="0.25">
      <c r="A54" s="24" t="s">
        <v>13</v>
      </c>
      <c r="B54" s="14"/>
      <c r="C54" s="14"/>
      <c r="D54" s="13"/>
      <c r="E54" s="14" t="s">
        <v>22</v>
      </c>
      <c r="F54" s="14"/>
      <c r="G54" s="14"/>
      <c r="H54" s="14"/>
      <c r="I54" s="14"/>
      <c r="J54" s="14"/>
      <c r="K54" s="14"/>
      <c r="L54" s="12" t="s">
        <v>24</v>
      </c>
      <c r="M54" s="14"/>
      <c r="N54" s="13"/>
    </row>
    <row r="55" spans="1:14" ht="15.75" thickBot="1" x14ac:dyDescent="0.3">
      <c r="A55" s="15"/>
      <c r="B55" s="17"/>
      <c r="C55" s="17"/>
      <c r="D55" s="16"/>
      <c r="E55" s="17" t="s">
        <v>23</v>
      </c>
      <c r="F55" s="17"/>
      <c r="G55" s="17"/>
      <c r="H55" s="17"/>
      <c r="I55" s="17"/>
      <c r="J55" s="17"/>
      <c r="K55" s="17"/>
      <c r="L55" s="15"/>
      <c r="M55" s="17"/>
      <c r="N55" s="16"/>
    </row>
    <row r="56" spans="1:14" ht="15.75" thickBot="1" x14ac:dyDescent="0.3">
      <c r="A56" s="25">
        <v>1959.73</v>
      </c>
      <c r="B56" s="26"/>
      <c r="C56" s="26"/>
      <c r="D56" s="26"/>
      <c r="E56" s="26">
        <v>0.3</v>
      </c>
      <c r="F56" s="26"/>
      <c r="G56" s="26"/>
      <c r="H56" s="26"/>
      <c r="I56" s="26"/>
      <c r="J56" s="26"/>
      <c r="K56" s="26"/>
      <c r="L56" s="27">
        <f>A56*E56</f>
        <v>587.91899999999998</v>
      </c>
      <c r="M56" s="26"/>
      <c r="N56" s="28"/>
    </row>
    <row r="57" spans="1:14" ht="15.75" thickBot="1" x14ac:dyDescent="0.3">
      <c r="A57" s="23" t="s">
        <v>25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5.75" thickBot="1" x14ac:dyDescent="0.3">
      <c r="A58" s="29" t="s">
        <v>26</v>
      </c>
      <c r="B58" s="26"/>
      <c r="C58" s="26"/>
      <c r="D58" s="28"/>
      <c r="E58" s="26" t="s">
        <v>24</v>
      </c>
      <c r="F58" s="26"/>
      <c r="G58" s="26"/>
      <c r="H58" s="25" t="s">
        <v>27</v>
      </c>
      <c r="I58" s="26"/>
      <c r="J58" s="26"/>
      <c r="K58" s="28"/>
      <c r="L58" s="30" t="s">
        <v>35</v>
      </c>
      <c r="M58" s="33">
        <v>9.2400000000000002E-4</v>
      </c>
      <c r="N58" s="28"/>
    </row>
    <row r="59" spans="1:14" ht="15.75" thickBot="1" x14ac:dyDescent="0.3">
      <c r="A59" s="25">
        <v>1959.73</v>
      </c>
      <c r="B59" s="26"/>
      <c r="C59" s="26"/>
      <c r="D59" s="28"/>
      <c r="E59" s="27">
        <v>587.91999999999996</v>
      </c>
      <c r="F59" s="26"/>
      <c r="G59" s="26"/>
      <c r="H59" s="25">
        <f>A59+E59</f>
        <v>2547.65</v>
      </c>
      <c r="I59" s="26"/>
      <c r="J59" s="26"/>
      <c r="K59" s="28"/>
      <c r="L59" s="27">
        <f>H59*M58</f>
        <v>2.3540285999999999</v>
      </c>
      <c r="M59" s="26"/>
      <c r="N59" s="28"/>
    </row>
    <row r="60" spans="1:14" x14ac:dyDescent="0.25">
      <c r="A60" s="10" t="s">
        <v>28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x14ac:dyDescent="0.25">
      <c r="A61" s="11" t="s">
        <v>29</v>
      </c>
      <c r="B61" s="11" t="s">
        <v>30</v>
      </c>
      <c r="C61" s="11"/>
      <c r="D61" s="11"/>
      <c r="E61" s="11"/>
      <c r="F61" s="11"/>
      <c r="G61" s="11"/>
      <c r="H61" s="11"/>
      <c r="I61" s="11"/>
      <c r="J61" s="11"/>
      <c r="K61" s="11"/>
      <c r="L61" s="11" t="s">
        <v>31</v>
      </c>
      <c r="M61" s="11"/>
      <c r="N61" s="11"/>
    </row>
    <row r="62" spans="1:14" x14ac:dyDescent="0.25">
      <c r="A62" s="11">
        <v>1</v>
      </c>
      <c r="B62" s="11" t="s">
        <v>32</v>
      </c>
      <c r="C62" s="11"/>
      <c r="D62" s="11"/>
      <c r="E62" s="11"/>
      <c r="F62" s="11"/>
      <c r="G62" s="11"/>
      <c r="H62" s="11"/>
      <c r="I62" s="11"/>
      <c r="J62" s="11"/>
      <c r="K62" s="11"/>
      <c r="L62" s="11">
        <v>1959.73</v>
      </c>
      <c r="M62" s="11"/>
      <c r="N62" s="11"/>
    </row>
    <row r="63" spans="1:14" x14ac:dyDescent="0.25">
      <c r="A63" s="11">
        <v>2</v>
      </c>
      <c r="B63" s="11" t="s">
        <v>33</v>
      </c>
      <c r="C63" s="11"/>
      <c r="D63" s="11"/>
      <c r="E63" s="11"/>
      <c r="F63" s="11"/>
      <c r="G63" s="11"/>
      <c r="H63" s="11"/>
      <c r="I63" s="11"/>
      <c r="J63" s="11"/>
      <c r="K63" s="11"/>
      <c r="L63" s="11">
        <v>587.91999999999996</v>
      </c>
      <c r="M63" s="11"/>
      <c r="N63" s="11"/>
    </row>
    <row r="64" spans="1:14" x14ac:dyDescent="0.25">
      <c r="A64" s="11">
        <v>3</v>
      </c>
      <c r="B64" s="11" t="s">
        <v>47</v>
      </c>
      <c r="C64" s="11"/>
      <c r="D64" s="11"/>
      <c r="E64" s="11"/>
      <c r="F64" s="11"/>
      <c r="G64" s="11"/>
      <c r="H64" s="11"/>
      <c r="I64" s="11"/>
      <c r="J64" s="11"/>
      <c r="K64" s="11"/>
      <c r="L64" s="11">
        <v>2.35</v>
      </c>
      <c r="M64" s="11"/>
      <c r="N64" s="11"/>
    </row>
    <row r="65" spans="1:14" x14ac:dyDescent="0.25">
      <c r="A65" s="11"/>
      <c r="B65" s="11" t="s">
        <v>34</v>
      </c>
      <c r="C65" s="11"/>
      <c r="D65" s="11"/>
      <c r="E65" s="11"/>
      <c r="F65" s="11"/>
      <c r="G65" s="11"/>
      <c r="H65" s="11"/>
      <c r="I65" s="11"/>
      <c r="J65" s="11"/>
      <c r="K65" s="11"/>
      <c r="L65" s="32">
        <f>SUM(L62:L64)</f>
        <v>2550</v>
      </c>
      <c r="M65" s="11"/>
      <c r="N65" s="11"/>
    </row>
    <row r="66" spans="1:14" x14ac:dyDescent="0.25">
      <c r="B66" s="11" t="s">
        <v>60</v>
      </c>
      <c r="H66" t="s">
        <v>61</v>
      </c>
    </row>
    <row r="68" spans="1:14" x14ac:dyDescent="0.25">
      <c r="F68" t="s">
        <v>80</v>
      </c>
    </row>
    <row r="70" spans="1:14" x14ac:dyDescent="0.25">
      <c r="E70" t="s">
        <v>62</v>
      </c>
    </row>
    <row r="71" spans="1:14" x14ac:dyDescent="0.25">
      <c r="L71" t="s">
        <v>64</v>
      </c>
    </row>
    <row r="72" spans="1:14" x14ac:dyDescent="0.25">
      <c r="B72" t="s">
        <v>63</v>
      </c>
      <c r="L72">
        <v>8210</v>
      </c>
    </row>
    <row r="73" spans="1:14" x14ac:dyDescent="0.25">
      <c r="B73" t="s">
        <v>65</v>
      </c>
    </row>
    <row r="75" spans="1:14" x14ac:dyDescent="0.25">
      <c r="B75" t="s">
        <v>66</v>
      </c>
      <c r="L75">
        <v>8210</v>
      </c>
    </row>
    <row r="76" spans="1:14" x14ac:dyDescent="0.25">
      <c r="B76" t="s">
        <v>65</v>
      </c>
    </row>
    <row r="77" spans="1:14" x14ac:dyDescent="0.25">
      <c r="B77" t="s">
        <v>67</v>
      </c>
      <c r="L77">
        <v>7772.2</v>
      </c>
    </row>
    <row r="78" spans="1:14" x14ac:dyDescent="0.25">
      <c r="B78" t="s">
        <v>68</v>
      </c>
      <c r="L78">
        <v>6324</v>
      </c>
    </row>
    <row r="79" spans="1:14" x14ac:dyDescent="0.25">
      <c r="B79" t="s">
        <v>69</v>
      </c>
      <c r="L79">
        <v>1448.2</v>
      </c>
    </row>
    <row r="80" spans="1:14" x14ac:dyDescent="0.25">
      <c r="B80" t="s">
        <v>70</v>
      </c>
      <c r="L80">
        <v>437.8</v>
      </c>
    </row>
    <row r="82" spans="2:12" x14ac:dyDescent="0.25">
      <c r="B82" t="s">
        <v>71</v>
      </c>
    </row>
    <row r="83" spans="2:12" x14ac:dyDescent="0.25">
      <c r="B83" t="s">
        <v>72</v>
      </c>
      <c r="L83">
        <f>L79+L80</f>
        <v>1886</v>
      </c>
    </row>
    <row r="85" spans="2:12" x14ac:dyDescent="0.25">
      <c r="B85" t="s">
        <v>73</v>
      </c>
      <c r="C85" t="s">
        <v>74</v>
      </c>
      <c r="L85" s="34">
        <f>L83/L78</f>
        <v>0.29822896900695761</v>
      </c>
    </row>
    <row r="86" spans="2:12" x14ac:dyDescent="0.25">
      <c r="C86" t="s">
        <v>75</v>
      </c>
    </row>
    <row r="89" spans="2:12" x14ac:dyDescent="0.25">
      <c r="B89" t="s">
        <v>60</v>
      </c>
      <c r="F89" t="s">
        <v>61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2026-07-22T07:28:54Z</cp:lastPrinted>
  <dcterms:created xsi:type="dcterms:W3CDTF">2015-06-05T18:19:34Z</dcterms:created>
  <dcterms:modified xsi:type="dcterms:W3CDTF">2026-07-22T08:01:04Z</dcterms:modified>
</cp:coreProperties>
</file>